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<sst xmlns="http://schemas.openxmlformats.org/spreadsheetml/2006/main" count="223" uniqueCount="136">
  <si>
    <t>专业名称</t>
  </si>
  <si>
    <t>招生
类别</t>
  </si>
  <si>
    <t>合计</t>
  </si>
  <si>
    <t>河
北</t>
  </si>
  <si>
    <t>山
西</t>
  </si>
  <si>
    <t>吉
林</t>
  </si>
  <si>
    <t>黑
龙
江</t>
  </si>
  <si>
    <t>浙
江</t>
  </si>
  <si>
    <t>安
徽</t>
  </si>
  <si>
    <t>福
建</t>
  </si>
  <si>
    <t>江
西</t>
  </si>
  <si>
    <t>山
东</t>
  </si>
  <si>
    <t>河
南</t>
  </si>
  <si>
    <t>湖
北</t>
  </si>
  <si>
    <t>湖
南</t>
  </si>
  <si>
    <t>重
庆</t>
  </si>
  <si>
    <t>四
川</t>
  </si>
  <si>
    <t>云
南</t>
  </si>
  <si>
    <t>陕
西</t>
  </si>
  <si>
    <t>西藏</t>
  </si>
  <si>
    <t>备注</t>
  </si>
  <si>
    <t>校区</t>
  </si>
  <si>
    <t>本科</t>
  </si>
  <si>
    <t>专科</t>
  </si>
  <si>
    <t>台州学院</t>
  </si>
  <si>
    <t>临海校区</t>
  </si>
  <si>
    <t>人文学院</t>
  </si>
  <si>
    <t>本科　　合计</t>
  </si>
  <si>
    <t>经贸学院</t>
  </si>
  <si>
    <t>050101</t>
  </si>
  <si>
    <t>汉语言文学（师范)</t>
  </si>
  <si>
    <t>文科</t>
  </si>
  <si>
    <r>
      <t>　　按学院招生，采用</t>
    </r>
    <r>
      <rPr>
        <sz val="10"/>
        <rFont val="Times New Roman"/>
        <family val="1"/>
      </rPr>
      <t>1+3</t>
    </r>
    <r>
      <rPr>
        <sz val="10"/>
        <rFont val="宋体"/>
        <family val="0"/>
      </rPr>
      <t>培养模式，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年后按汉语言文学（师范）、汉语言文学、思想政治教育（师范）、历史学（师范）方向分流。</t>
    </r>
  </si>
  <si>
    <t>外语学院</t>
  </si>
  <si>
    <t>汉语言文学</t>
  </si>
  <si>
    <t>数学系</t>
  </si>
  <si>
    <t>030404</t>
  </si>
  <si>
    <t>思想政治教育（师范）</t>
  </si>
  <si>
    <t>信电学院</t>
  </si>
  <si>
    <t>060101</t>
  </si>
  <si>
    <t>历史学（师范）</t>
  </si>
  <si>
    <t>生化学院</t>
  </si>
  <si>
    <t>050201</t>
  </si>
  <si>
    <t>英语（师范）</t>
  </si>
  <si>
    <t>体育学院</t>
  </si>
  <si>
    <t>理科</t>
  </si>
  <si>
    <t>艺术学院</t>
  </si>
  <si>
    <t>英语</t>
  </si>
  <si>
    <r>
      <t>2</t>
    </r>
    <r>
      <rPr>
        <sz val="10"/>
        <rFont val="宋体"/>
        <family val="0"/>
      </rPr>
      <t>年后按商贸、翻译方向分流</t>
    </r>
  </si>
  <si>
    <t>教育学院</t>
  </si>
  <si>
    <t>机电系</t>
  </si>
  <si>
    <t>070101</t>
  </si>
  <si>
    <t>数学与应用数学（师范）</t>
  </si>
  <si>
    <t>椒江校区</t>
  </si>
  <si>
    <t>医学院</t>
  </si>
  <si>
    <t>070201</t>
  </si>
  <si>
    <t>物理学（师范）</t>
  </si>
  <si>
    <t>温岭教学点</t>
  </si>
  <si>
    <t>温师教学点</t>
  </si>
  <si>
    <t>080605</t>
  </si>
  <si>
    <t>计算机科学与技术（师范）</t>
  </si>
  <si>
    <t>计算机科学与技术</t>
  </si>
  <si>
    <r>
      <t>北固山校区（信电、生化、机电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个院系）合计</t>
    </r>
  </si>
  <si>
    <t>080603</t>
  </si>
  <si>
    <t>电子信息工程</t>
  </si>
  <si>
    <r>
      <t>2</t>
    </r>
    <r>
      <rPr>
        <sz val="10"/>
        <rFont val="宋体"/>
        <family val="0"/>
      </rPr>
      <t>年后按电子工程、通讯工程方向分流</t>
    </r>
  </si>
  <si>
    <r>
      <t>洛河校区（人文等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个院系）合计</t>
    </r>
  </si>
  <si>
    <t>080601</t>
  </si>
  <si>
    <t>电气工程及其自动化</t>
  </si>
  <si>
    <r>
      <t>师范本科</t>
    </r>
    <r>
      <rPr>
        <sz val="10"/>
        <rFont val="Times New Roman"/>
        <family val="1"/>
      </rPr>
      <t>750</t>
    </r>
    <r>
      <rPr>
        <sz val="10"/>
        <rFont val="宋体"/>
        <family val="0"/>
      </rPr>
      <t>，专科</t>
    </r>
    <r>
      <rPr>
        <sz val="10"/>
        <rFont val="Times New Roman"/>
        <family val="1"/>
      </rPr>
      <t>687</t>
    </r>
    <r>
      <rPr>
        <sz val="10"/>
        <rFont val="宋体"/>
        <family val="0"/>
      </rPr>
      <t>（未含人文学院）</t>
    </r>
  </si>
  <si>
    <t>070301</t>
  </si>
  <si>
    <t>化学（师范）</t>
  </si>
  <si>
    <t>文科本科</t>
  </si>
  <si>
    <t>070401</t>
  </si>
  <si>
    <t>生物科学(师范)</t>
  </si>
  <si>
    <t>理科本科</t>
  </si>
  <si>
    <t>生物科学</t>
  </si>
  <si>
    <t>体育本科</t>
  </si>
  <si>
    <t>081102</t>
  </si>
  <si>
    <t>制药工程</t>
  </si>
  <si>
    <r>
      <t>2</t>
    </r>
    <r>
      <rPr>
        <sz val="10"/>
        <rFont val="宋体"/>
        <family val="0"/>
      </rPr>
      <t>年后按生物制药、化工制药方向分流</t>
    </r>
  </si>
  <si>
    <t>艺术本科</t>
  </si>
  <si>
    <t>081101</t>
  </si>
  <si>
    <t>化学工程与工艺</t>
  </si>
  <si>
    <t>文科专科</t>
  </si>
  <si>
    <t>081001</t>
  </si>
  <si>
    <t>环境工程</t>
  </si>
  <si>
    <t>理科专科</t>
  </si>
  <si>
    <t>071302</t>
  </si>
  <si>
    <t>材料化学</t>
  </si>
  <si>
    <t>体育专科</t>
  </si>
  <si>
    <t>110202</t>
  </si>
  <si>
    <t>市场营销</t>
  </si>
  <si>
    <t>艺术专科</t>
  </si>
  <si>
    <t>三升四专科</t>
  </si>
  <si>
    <t>020102</t>
  </si>
  <si>
    <t>国际经济与贸易</t>
  </si>
  <si>
    <t>师范本科</t>
  </si>
  <si>
    <t>师范专科</t>
  </si>
  <si>
    <t>小学教育（师范）</t>
  </si>
  <si>
    <r>
      <t>2</t>
    </r>
    <r>
      <rPr>
        <sz val="10"/>
        <rFont val="宋体"/>
        <family val="0"/>
      </rPr>
      <t>年后按汉语言、英语、数学方向分流</t>
    </r>
  </si>
  <si>
    <t>080301</t>
  </si>
  <si>
    <t>机械设计制造及其自动化</t>
  </si>
  <si>
    <t>音乐学（师范）</t>
  </si>
  <si>
    <t>艺术</t>
  </si>
  <si>
    <t>体育教育（师范）</t>
  </si>
  <si>
    <t>体育</t>
  </si>
  <si>
    <t>专科　　合计</t>
  </si>
  <si>
    <t>社会工作与服务</t>
  </si>
  <si>
    <t>外贸英语</t>
  </si>
  <si>
    <t>现代教育技术（师范）</t>
  </si>
  <si>
    <t>应用电子技术</t>
  </si>
  <si>
    <t>精细化工工艺</t>
  </si>
  <si>
    <t>经济管理</t>
  </si>
  <si>
    <t>旅游管理</t>
  </si>
  <si>
    <t>会计</t>
  </si>
  <si>
    <t>初等教育（英语方向）（师范）</t>
  </si>
  <si>
    <t>初等教育（汉语言方向）（师范）</t>
  </si>
  <si>
    <t>三升四</t>
  </si>
  <si>
    <t>初等教育（数学方向）（师范）</t>
  </si>
  <si>
    <t>学前教育（师范）</t>
  </si>
  <si>
    <t>机电工程</t>
  </si>
  <si>
    <r>
      <t>2</t>
    </r>
    <r>
      <rPr>
        <sz val="10"/>
        <rFont val="宋体"/>
        <family val="0"/>
      </rPr>
      <t>年后按数控技术、模具制造方向分流</t>
    </r>
  </si>
  <si>
    <t>房屋建筑工程</t>
  </si>
  <si>
    <t>美术教育（师范）</t>
  </si>
  <si>
    <t>装潢艺术设计</t>
  </si>
  <si>
    <t>音乐教育（师范）</t>
  </si>
  <si>
    <t>社会体育</t>
  </si>
  <si>
    <t>护理</t>
  </si>
  <si>
    <t>限招女生，椒江校区</t>
  </si>
  <si>
    <t>麻醉医学</t>
  </si>
  <si>
    <t>医学检验</t>
  </si>
  <si>
    <t>助产</t>
  </si>
  <si>
    <t>温岭师范教学点</t>
  </si>
  <si>
    <t>初等教育（计算机方向）（师范）</t>
  </si>
  <si>
    <r>
      <t>台州学院</t>
    </r>
    <r>
      <rPr>
        <b/>
        <sz val="20"/>
        <rFont val="Times New Roman"/>
        <family val="1"/>
      </rPr>
      <t>2004</t>
    </r>
    <r>
      <rPr>
        <b/>
        <sz val="20"/>
        <rFont val="宋体"/>
        <family val="0"/>
      </rPr>
      <t>年招生计划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</si>
</sst>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sz val="10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 quotePrefix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7" fillId="0" borderId="1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4" fillId="2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7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76"/>
  <sheetViews>
    <sheetView tabSelected="1" workbookViewId="0" topLeftCell="A1">
      <selection activeCell="E11" sqref="E11"/>
    </sheetView>
  </sheetViews>
  <sheetFormatPr defaultColWidth="9.00390625" defaultRowHeight="14.25"/>
  <cols>
    <col min="1" max="1" width="7.00390625" style="1" customWidth="1"/>
    <col min="2" max="2" width="24.75390625" style="21" customWidth="1"/>
    <col min="3" max="3" width="6.375" style="21" bestFit="1" customWidth="1"/>
    <col min="4" max="4" width="4.75390625" style="21" customWidth="1"/>
    <col min="5" max="8" width="3.125" style="21" customWidth="1"/>
    <col min="9" max="9" width="5.00390625" style="21" bestFit="1" customWidth="1"/>
    <col min="10" max="12" width="3.125" style="21" customWidth="1"/>
    <col min="13" max="13" width="3.25390625" style="21" bestFit="1" customWidth="1"/>
    <col min="14" max="16" width="3.125" style="21" customWidth="1"/>
    <col min="17" max="21" width="3.125" style="1" customWidth="1"/>
    <col min="22" max="22" width="29.875" style="2" customWidth="1"/>
    <col min="23" max="23" width="9.00390625" style="2" customWidth="1"/>
    <col min="24" max="24" width="14.25390625" style="2" customWidth="1"/>
    <col min="25" max="25" width="11.75390625" style="1" customWidth="1"/>
    <col min="26" max="26" width="9.00390625" style="1" customWidth="1"/>
    <col min="27" max="27" width="10.125" style="1" customWidth="1"/>
    <col min="28" max="16384" width="9.00390625" style="1" customWidth="1"/>
  </cols>
  <sheetData>
    <row r="1" spans="2:22" ht="25.5">
      <c r="B1" s="35" t="s">
        <v>135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2:29" s="2" customFormat="1" ht="36">
      <c r="B2" s="3" t="s">
        <v>0</v>
      </c>
      <c r="C2" s="4" t="s">
        <v>1</v>
      </c>
      <c r="D2" s="3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5" t="s">
        <v>20</v>
      </c>
      <c r="X2" s="6" t="s">
        <v>21</v>
      </c>
      <c r="Y2" s="6"/>
      <c r="Z2" s="6" t="s">
        <v>22</v>
      </c>
      <c r="AA2" s="6" t="s">
        <v>23</v>
      </c>
      <c r="AB2" s="6" t="s">
        <v>2</v>
      </c>
      <c r="AC2" s="6" t="s">
        <v>21</v>
      </c>
    </row>
    <row r="3" spans="2:29" s="2" customFormat="1" ht="14.25">
      <c r="B3" s="29" t="s">
        <v>24</v>
      </c>
      <c r="C3" s="30"/>
      <c r="D3" s="3">
        <f>SUM(E3:U3)</f>
        <v>3775</v>
      </c>
      <c r="E3" s="3">
        <f aca="true" t="shared" si="0" ref="E3:U3">SUM(E5:E34,E36:E68)</f>
        <v>30</v>
      </c>
      <c r="F3" s="3">
        <f t="shared" si="0"/>
        <v>30</v>
      </c>
      <c r="G3" s="3">
        <f t="shared" si="0"/>
        <v>20</v>
      </c>
      <c r="H3" s="3">
        <f t="shared" si="0"/>
        <v>40</v>
      </c>
      <c r="I3" s="3">
        <f t="shared" si="0"/>
        <v>3250</v>
      </c>
      <c r="J3" s="3">
        <f t="shared" si="0"/>
        <v>20</v>
      </c>
      <c r="K3" s="3">
        <f t="shared" si="0"/>
        <v>30</v>
      </c>
      <c r="L3" s="3">
        <f t="shared" si="0"/>
        <v>70</v>
      </c>
      <c r="M3" s="3">
        <f t="shared" si="0"/>
        <v>20</v>
      </c>
      <c r="N3" s="3">
        <f t="shared" si="0"/>
        <v>50</v>
      </c>
      <c r="O3" s="3">
        <f t="shared" si="0"/>
        <v>30</v>
      </c>
      <c r="P3" s="3">
        <f t="shared" si="0"/>
        <v>80</v>
      </c>
      <c r="Q3" s="3">
        <f t="shared" si="0"/>
        <v>10</v>
      </c>
      <c r="R3" s="3">
        <f t="shared" si="0"/>
        <v>40</v>
      </c>
      <c r="S3" s="3">
        <f t="shared" si="0"/>
        <v>20</v>
      </c>
      <c r="T3" s="3">
        <f t="shared" si="0"/>
        <v>30</v>
      </c>
      <c r="U3" s="3">
        <f t="shared" si="0"/>
        <v>5</v>
      </c>
      <c r="V3" s="7"/>
      <c r="X3" s="36" t="s">
        <v>25</v>
      </c>
      <c r="Y3" s="6" t="s">
        <v>26</v>
      </c>
      <c r="Z3" s="6">
        <f>SUM(D5:D8)</f>
        <v>325</v>
      </c>
      <c r="AA3" s="6">
        <f>SUM(D36:D37)</f>
        <v>60</v>
      </c>
      <c r="AB3" s="6">
        <f aca="true" t="shared" si="1" ref="AB3:AB14">SUM(Z3:AA3)</f>
        <v>385</v>
      </c>
      <c r="AC3" s="36">
        <f>SUM(AB3:AB12)</f>
        <v>3115</v>
      </c>
    </row>
    <row r="4" spans="2:29" s="2" customFormat="1" ht="14.25">
      <c r="B4" s="29" t="s">
        <v>27</v>
      </c>
      <c r="C4" s="30"/>
      <c r="D4" s="3">
        <f>SUM(E4:U4)</f>
        <v>1975</v>
      </c>
      <c r="E4" s="3">
        <v>30</v>
      </c>
      <c r="F4" s="3">
        <v>30</v>
      </c>
      <c r="G4" s="3">
        <v>20</v>
      </c>
      <c r="H4" s="3">
        <v>40</v>
      </c>
      <c r="I4" s="3">
        <f>SUM(I5:I34)</f>
        <v>1540</v>
      </c>
      <c r="J4" s="3">
        <v>20</v>
      </c>
      <c r="K4" s="3">
        <v>30</v>
      </c>
      <c r="L4" s="3">
        <v>30</v>
      </c>
      <c r="M4" s="3">
        <v>20</v>
      </c>
      <c r="N4" s="3">
        <v>30</v>
      </c>
      <c r="O4" s="3">
        <v>30</v>
      </c>
      <c r="P4" s="3">
        <v>50</v>
      </c>
      <c r="Q4" s="3">
        <v>10</v>
      </c>
      <c r="R4" s="3">
        <v>40</v>
      </c>
      <c r="S4" s="3">
        <v>20</v>
      </c>
      <c r="T4" s="3">
        <v>30</v>
      </c>
      <c r="U4" s="3">
        <v>5</v>
      </c>
      <c r="V4" s="7"/>
      <c r="X4" s="37"/>
      <c r="Y4" s="6" t="s">
        <v>28</v>
      </c>
      <c r="Z4" s="6">
        <f>SUM(D26:D29)</f>
        <v>180</v>
      </c>
      <c r="AA4" s="6">
        <f>SUM(D43:D48)</f>
        <v>180</v>
      </c>
      <c r="AB4" s="6">
        <f t="shared" si="1"/>
        <v>360</v>
      </c>
      <c r="AC4" s="37"/>
    </row>
    <row r="5" spans="1:29" ht="15.75">
      <c r="A5" s="8" t="s">
        <v>29</v>
      </c>
      <c r="B5" s="9" t="s">
        <v>30</v>
      </c>
      <c r="C5" s="10" t="s">
        <v>31</v>
      </c>
      <c r="D5" s="39">
        <f>SUM(E5:T8)</f>
        <v>325</v>
      </c>
      <c r="E5" s="3">
        <v>3</v>
      </c>
      <c r="F5" s="3">
        <v>3</v>
      </c>
      <c r="G5" s="3">
        <v>2</v>
      </c>
      <c r="H5" s="3">
        <v>3</v>
      </c>
      <c r="I5" s="42">
        <v>220</v>
      </c>
      <c r="J5" s="3">
        <v>2</v>
      </c>
      <c r="K5" s="3"/>
      <c r="L5" s="3">
        <v>2</v>
      </c>
      <c r="M5" s="3">
        <v>4</v>
      </c>
      <c r="N5" s="3">
        <v>5</v>
      </c>
      <c r="O5" s="3">
        <v>5</v>
      </c>
      <c r="P5" s="3">
        <v>5</v>
      </c>
      <c r="Q5" s="3">
        <v>2</v>
      </c>
      <c r="R5" s="3">
        <v>5</v>
      </c>
      <c r="S5" s="3">
        <v>4</v>
      </c>
      <c r="T5" s="3">
        <v>5</v>
      </c>
      <c r="U5" s="3"/>
      <c r="V5" s="43" t="s">
        <v>32</v>
      </c>
      <c r="W5" s="11"/>
      <c r="X5" s="37"/>
      <c r="Y5" s="6" t="s">
        <v>33</v>
      </c>
      <c r="Z5" s="6">
        <f>SUM(D9:D12)</f>
        <v>240</v>
      </c>
      <c r="AA5" s="6">
        <f>SUM(D38:D39)</f>
        <v>60</v>
      </c>
      <c r="AB5" s="6">
        <f t="shared" si="1"/>
        <v>300</v>
      </c>
      <c r="AC5" s="37"/>
    </row>
    <row r="6" spans="1:29" ht="15.75">
      <c r="A6" s="8" t="s">
        <v>29</v>
      </c>
      <c r="B6" s="9" t="s">
        <v>34</v>
      </c>
      <c r="C6" s="10" t="s">
        <v>31</v>
      </c>
      <c r="D6" s="40"/>
      <c r="E6" s="3">
        <v>3</v>
      </c>
      <c r="F6" s="3">
        <v>2</v>
      </c>
      <c r="G6" s="3">
        <v>2</v>
      </c>
      <c r="H6" s="3">
        <v>5</v>
      </c>
      <c r="I6" s="42"/>
      <c r="J6" s="3">
        <v>2</v>
      </c>
      <c r="K6" s="3">
        <v>3</v>
      </c>
      <c r="L6" s="3">
        <v>3</v>
      </c>
      <c r="M6" s="3">
        <v>2</v>
      </c>
      <c r="N6" s="3">
        <v>5</v>
      </c>
      <c r="O6" s="3">
        <v>3</v>
      </c>
      <c r="P6" s="3">
        <v>5</v>
      </c>
      <c r="Q6" s="3">
        <v>2</v>
      </c>
      <c r="R6" s="3">
        <v>3</v>
      </c>
      <c r="S6" s="3">
        <v>2</v>
      </c>
      <c r="T6" s="3">
        <v>3</v>
      </c>
      <c r="U6" s="3"/>
      <c r="V6" s="43"/>
      <c r="W6" s="11"/>
      <c r="X6" s="37"/>
      <c r="Y6" s="6" t="s">
        <v>35</v>
      </c>
      <c r="Z6" s="6">
        <f>SUM(D13)</f>
        <v>120</v>
      </c>
      <c r="AA6" s="6">
        <v>0</v>
      </c>
      <c r="AB6" s="6">
        <f t="shared" si="1"/>
        <v>120</v>
      </c>
      <c r="AC6" s="37"/>
    </row>
    <row r="7" spans="1:29" ht="15.75">
      <c r="A7" s="8" t="s">
        <v>36</v>
      </c>
      <c r="B7" s="9" t="s">
        <v>37</v>
      </c>
      <c r="C7" s="10" t="s">
        <v>31</v>
      </c>
      <c r="D7" s="40"/>
      <c r="E7" s="3"/>
      <c r="F7" s="3"/>
      <c r="G7" s="3"/>
      <c r="H7" s="3"/>
      <c r="I7" s="42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43"/>
      <c r="W7" s="11"/>
      <c r="X7" s="37"/>
      <c r="Y7" s="6" t="s">
        <v>38</v>
      </c>
      <c r="Z7" s="6">
        <f>SUM(D14:D18)</f>
        <v>300</v>
      </c>
      <c r="AA7" s="6">
        <f>SUM(D40:D41)</f>
        <v>120</v>
      </c>
      <c r="AB7" s="6">
        <f t="shared" si="1"/>
        <v>420</v>
      </c>
      <c r="AC7" s="37"/>
    </row>
    <row r="8" spans="1:29" ht="15.75">
      <c r="A8" s="8" t="s">
        <v>39</v>
      </c>
      <c r="B8" s="9" t="s">
        <v>40</v>
      </c>
      <c r="C8" s="10" t="s">
        <v>31</v>
      </c>
      <c r="D8" s="41"/>
      <c r="E8" s="3"/>
      <c r="F8" s="3"/>
      <c r="G8" s="3"/>
      <c r="H8" s="3"/>
      <c r="I8" s="42"/>
      <c r="J8" s="3">
        <v>2</v>
      </c>
      <c r="K8" s="3"/>
      <c r="L8" s="3">
        <v>2</v>
      </c>
      <c r="M8" s="3"/>
      <c r="N8" s="3">
        <v>2</v>
      </c>
      <c r="O8" s="3"/>
      <c r="P8" s="3">
        <v>2</v>
      </c>
      <c r="Q8" s="3"/>
      <c r="R8" s="3">
        <v>2</v>
      </c>
      <c r="S8" s="3"/>
      <c r="T8" s="3"/>
      <c r="U8" s="3"/>
      <c r="V8" s="43"/>
      <c r="W8" s="11"/>
      <c r="X8" s="37"/>
      <c r="Y8" s="6" t="s">
        <v>41</v>
      </c>
      <c r="Z8" s="6">
        <f>SUM(D19:D25)</f>
        <v>480</v>
      </c>
      <c r="AA8" s="6">
        <f>SUM(D42)</f>
        <v>60</v>
      </c>
      <c r="AB8" s="6">
        <f t="shared" si="1"/>
        <v>540</v>
      </c>
      <c r="AC8" s="37"/>
    </row>
    <row r="9" spans="1:29" ht="15.75">
      <c r="A9" s="8" t="s">
        <v>42</v>
      </c>
      <c r="B9" s="9" t="s">
        <v>43</v>
      </c>
      <c r="C9" s="10" t="s">
        <v>31</v>
      </c>
      <c r="D9" s="4">
        <f aca="true" t="shared" si="2" ref="D9:D16">SUM(E9:U9)</f>
        <v>80</v>
      </c>
      <c r="E9" s="3">
        <v>2</v>
      </c>
      <c r="F9" s="3">
        <v>2</v>
      </c>
      <c r="G9" s="3"/>
      <c r="H9" s="3"/>
      <c r="I9" s="3">
        <v>60</v>
      </c>
      <c r="J9" s="3"/>
      <c r="K9" s="3"/>
      <c r="L9" s="3">
        <v>2</v>
      </c>
      <c r="M9" s="3"/>
      <c r="N9" s="3">
        <v>2</v>
      </c>
      <c r="O9" s="3">
        <v>2</v>
      </c>
      <c r="P9" s="3">
        <v>2</v>
      </c>
      <c r="Q9" s="3">
        <v>2</v>
      </c>
      <c r="R9" s="3">
        <v>2</v>
      </c>
      <c r="S9" s="3">
        <v>2</v>
      </c>
      <c r="T9" s="3">
        <v>2</v>
      </c>
      <c r="U9" s="3"/>
      <c r="V9" s="7"/>
      <c r="X9" s="37"/>
      <c r="Y9" s="6" t="s">
        <v>44</v>
      </c>
      <c r="Z9" s="6">
        <f>SUM(D34)</f>
        <v>120</v>
      </c>
      <c r="AA9" s="6">
        <f>SUM(D58:D59)</f>
        <v>60</v>
      </c>
      <c r="AB9" s="6">
        <f t="shared" si="1"/>
        <v>180</v>
      </c>
      <c r="AC9" s="37"/>
    </row>
    <row r="10" spans="1:29" ht="15.75">
      <c r="A10" s="8" t="s">
        <v>42</v>
      </c>
      <c r="B10" s="9" t="s">
        <v>43</v>
      </c>
      <c r="C10" s="10" t="s">
        <v>45</v>
      </c>
      <c r="D10" s="4">
        <f t="shared" si="2"/>
        <v>40</v>
      </c>
      <c r="E10" s="3"/>
      <c r="F10" s="3"/>
      <c r="G10" s="3"/>
      <c r="H10" s="3"/>
      <c r="I10" s="3">
        <v>40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  <c r="X10" s="37"/>
      <c r="Y10" s="6" t="s">
        <v>46</v>
      </c>
      <c r="Z10" s="6">
        <f>SUM(D33)</f>
        <v>60</v>
      </c>
      <c r="AA10" s="6">
        <f>SUM(D55:D57)</f>
        <v>120</v>
      </c>
      <c r="AB10" s="6">
        <f>SUM(Z10:AA10)</f>
        <v>180</v>
      </c>
      <c r="AC10" s="37"/>
    </row>
    <row r="11" spans="1:29" ht="15.75">
      <c r="A11" s="8" t="s">
        <v>42</v>
      </c>
      <c r="B11" s="9" t="s">
        <v>47</v>
      </c>
      <c r="C11" s="10" t="s">
        <v>31</v>
      </c>
      <c r="D11" s="4">
        <f t="shared" si="2"/>
        <v>95</v>
      </c>
      <c r="E11" s="3">
        <v>2</v>
      </c>
      <c r="F11" s="3"/>
      <c r="G11" s="3">
        <v>2</v>
      </c>
      <c r="H11" s="3">
        <v>2</v>
      </c>
      <c r="I11" s="3">
        <v>80</v>
      </c>
      <c r="J11" s="3"/>
      <c r="K11" s="3">
        <v>2</v>
      </c>
      <c r="L11" s="3">
        <v>3</v>
      </c>
      <c r="M11" s="3"/>
      <c r="N11" s="3"/>
      <c r="O11" s="3"/>
      <c r="P11" s="3">
        <v>2</v>
      </c>
      <c r="Q11" s="3"/>
      <c r="R11" s="3"/>
      <c r="S11" s="3"/>
      <c r="T11" s="3">
        <v>2</v>
      </c>
      <c r="U11" s="3"/>
      <c r="V11" s="27" t="s">
        <v>48</v>
      </c>
      <c r="X11" s="37"/>
      <c r="Y11" s="6" t="s">
        <v>49</v>
      </c>
      <c r="Z11" s="6">
        <f>SUM(D30:D31)</f>
        <v>90</v>
      </c>
      <c r="AA11" s="6">
        <f>SUM(D49:D52)</f>
        <v>300</v>
      </c>
      <c r="AB11" s="6">
        <f>SUM(Z11:AA11)</f>
        <v>390</v>
      </c>
      <c r="AC11" s="37"/>
    </row>
    <row r="12" spans="1:29" ht="15.75">
      <c r="A12" s="8" t="s">
        <v>42</v>
      </c>
      <c r="B12" s="9" t="s">
        <v>47</v>
      </c>
      <c r="C12" s="10" t="s">
        <v>45</v>
      </c>
      <c r="D12" s="4">
        <f t="shared" si="2"/>
        <v>25</v>
      </c>
      <c r="E12" s="3"/>
      <c r="F12" s="3"/>
      <c r="G12" s="3"/>
      <c r="H12" s="3"/>
      <c r="I12" s="3">
        <v>25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  <c r="X12" s="38"/>
      <c r="Y12" s="6" t="s">
        <v>50</v>
      </c>
      <c r="Z12" s="6">
        <f>SUM(D32)</f>
        <v>60</v>
      </c>
      <c r="AA12" s="6">
        <f>SUM(D53:D54)</f>
        <v>180</v>
      </c>
      <c r="AB12" s="6">
        <f>SUM(Z12:AA12)</f>
        <v>240</v>
      </c>
      <c r="AC12" s="38"/>
    </row>
    <row r="13" spans="1:29" ht="15.75">
      <c r="A13" s="8" t="s">
        <v>51</v>
      </c>
      <c r="B13" s="9" t="s">
        <v>52</v>
      </c>
      <c r="C13" s="10" t="s">
        <v>45</v>
      </c>
      <c r="D13" s="4">
        <f t="shared" si="2"/>
        <v>120</v>
      </c>
      <c r="E13" s="3">
        <v>2</v>
      </c>
      <c r="F13" s="3">
        <v>2</v>
      </c>
      <c r="G13" s="3"/>
      <c r="H13" s="3">
        <v>2</v>
      </c>
      <c r="I13" s="3">
        <v>100</v>
      </c>
      <c r="J13" s="3">
        <v>2</v>
      </c>
      <c r="K13" s="3"/>
      <c r="L13" s="3">
        <v>2</v>
      </c>
      <c r="M13" s="3">
        <v>2</v>
      </c>
      <c r="N13" s="3">
        <v>2</v>
      </c>
      <c r="O13" s="3"/>
      <c r="P13" s="3">
        <v>2</v>
      </c>
      <c r="Q13" s="3"/>
      <c r="R13" s="3">
        <v>2</v>
      </c>
      <c r="S13" s="3">
        <v>2</v>
      </c>
      <c r="T13" s="3"/>
      <c r="U13" s="3"/>
      <c r="V13" s="7"/>
      <c r="X13" s="6" t="s">
        <v>53</v>
      </c>
      <c r="Y13" s="6" t="s">
        <v>54</v>
      </c>
      <c r="Z13" s="6">
        <v>0</v>
      </c>
      <c r="AA13" s="6">
        <f>SUM(D60:D64)</f>
        <v>423</v>
      </c>
      <c r="AB13" s="6">
        <f t="shared" si="1"/>
        <v>423</v>
      </c>
      <c r="AC13" s="6">
        <f>SUM(AB13)</f>
        <v>423</v>
      </c>
    </row>
    <row r="14" spans="1:29" ht="15.75">
      <c r="A14" s="8" t="s">
        <v>55</v>
      </c>
      <c r="B14" s="9" t="s">
        <v>56</v>
      </c>
      <c r="C14" s="10" t="s">
        <v>45</v>
      </c>
      <c r="D14" s="4">
        <f t="shared" si="2"/>
        <v>60</v>
      </c>
      <c r="E14" s="3">
        <v>2</v>
      </c>
      <c r="F14" s="3">
        <v>2</v>
      </c>
      <c r="G14" s="3"/>
      <c r="H14" s="3"/>
      <c r="I14" s="3">
        <v>50</v>
      </c>
      <c r="J14" s="3"/>
      <c r="K14" s="3"/>
      <c r="L14" s="3"/>
      <c r="M14" s="3"/>
      <c r="N14" s="3"/>
      <c r="O14" s="3"/>
      <c r="P14" s="3">
        <v>2</v>
      </c>
      <c r="Q14" s="3"/>
      <c r="R14" s="3">
        <v>2</v>
      </c>
      <c r="S14" s="3">
        <v>2</v>
      </c>
      <c r="T14" s="3"/>
      <c r="U14" s="3"/>
      <c r="V14" s="7"/>
      <c r="X14" s="6" t="s">
        <v>57</v>
      </c>
      <c r="Y14" s="6" t="s">
        <v>58</v>
      </c>
      <c r="Z14" s="6">
        <v>0</v>
      </c>
      <c r="AA14" s="6">
        <f>SUM(D65:D68)</f>
        <v>237</v>
      </c>
      <c r="AB14" s="6">
        <f t="shared" si="1"/>
        <v>237</v>
      </c>
      <c r="AC14" s="6">
        <f>SUM(AB14)</f>
        <v>237</v>
      </c>
    </row>
    <row r="15" spans="1:29" ht="15.75">
      <c r="A15" s="8" t="s">
        <v>59</v>
      </c>
      <c r="B15" s="9" t="s">
        <v>60</v>
      </c>
      <c r="C15" s="10" t="s">
        <v>45</v>
      </c>
      <c r="D15" s="4">
        <f t="shared" si="2"/>
        <v>60</v>
      </c>
      <c r="E15" s="3">
        <v>2</v>
      </c>
      <c r="F15" s="3">
        <v>2</v>
      </c>
      <c r="G15" s="3"/>
      <c r="H15" s="3"/>
      <c r="I15" s="3">
        <v>50</v>
      </c>
      <c r="J15" s="3"/>
      <c r="K15" s="3"/>
      <c r="L15" s="3">
        <v>2</v>
      </c>
      <c r="M15" s="3"/>
      <c r="N15" s="3"/>
      <c r="O15" s="3"/>
      <c r="P15" s="3"/>
      <c r="Q15" s="3"/>
      <c r="R15" s="3"/>
      <c r="S15" s="3">
        <v>2</v>
      </c>
      <c r="T15" s="3">
        <v>2</v>
      </c>
      <c r="U15" s="3"/>
      <c r="V15" s="7"/>
      <c r="X15" s="32" t="s">
        <v>2</v>
      </c>
      <c r="Y15" s="32"/>
      <c r="Z15" s="6">
        <f>SUM(Z3:Z14)</f>
        <v>1975</v>
      </c>
      <c r="AA15" s="6">
        <f>SUM(AA3:AA14)</f>
        <v>1800</v>
      </c>
      <c r="AB15" s="6">
        <f>SUM(AB3:AB14)</f>
        <v>3775</v>
      </c>
      <c r="AC15" s="6">
        <f>SUM(AC3:AC14)</f>
        <v>3775</v>
      </c>
    </row>
    <row r="16" spans="1:29" ht="15.75">
      <c r="A16" s="8" t="s">
        <v>59</v>
      </c>
      <c r="B16" s="9" t="s">
        <v>61</v>
      </c>
      <c r="C16" s="10" t="s">
        <v>45</v>
      </c>
      <c r="D16" s="4">
        <f t="shared" si="2"/>
        <v>60</v>
      </c>
      <c r="E16" s="3">
        <v>2</v>
      </c>
      <c r="F16" s="3">
        <v>3</v>
      </c>
      <c r="G16" s="3">
        <v>2</v>
      </c>
      <c r="H16" s="3">
        <v>2</v>
      </c>
      <c r="I16" s="3">
        <v>40</v>
      </c>
      <c r="J16" s="3">
        <v>2</v>
      </c>
      <c r="K16" s="3">
        <v>3</v>
      </c>
      <c r="L16" s="3">
        <v>2</v>
      </c>
      <c r="M16" s="3"/>
      <c r="N16" s="3"/>
      <c r="O16" s="3">
        <v>2</v>
      </c>
      <c r="P16" s="3">
        <v>2</v>
      </c>
      <c r="Q16" s="3"/>
      <c r="R16" s="3"/>
      <c r="S16" s="3"/>
      <c r="T16" s="3"/>
      <c r="U16" s="3"/>
      <c r="V16" s="7"/>
      <c r="X16" s="33" t="s">
        <v>62</v>
      </c>
      <c r="Y16" s="33"/>
      <c r="Z16" s="33"/>
      <c r="AA16" s="12">
        <f>SUM(AB7:AB8,AB12)</f>
        <v>1200</v>
      </c>
      <c r="AB16" s="12"/>
      <c r="AC16" s="12"/>
    </row>
    <row r="17" spans="1:28" ht="15.75">
      <c r="A17" s="8" t="s">
        <v>63</v>
      </c>
      <c r="B17" s="9" t="s">
        <v>64</v>
      </c>
      <c r="C17" s="10" t="s">
        <v>45</v>
      </c>
      <c r="D17" s="4">
        <f>SUM(E17:U17)</f>
        <v>60</v>
      </c>
      <c r="E17" s="3">
        <v>2</v>
      </c>
      <c r="F17" s="3">
        <v>2</v>
      </c>
      <c r="G17" s="3">
        <v>2</v>
      </c>
      <c r="H17" s="3">
        <v>2</v>
      </c>
      <c r="I17" s="3">
        <v>30</v>
      </c>
      <c r="J17" s="3"/>
      <c r="K17" s="3">
        <v>3</v>
      </c>
      <c r="L17" s="3">
        <v>2</v>
      </c>
      <c r="M17" s="3">
        <v>2</v>
      </c>
      <c r="N17" s="3">
        <v>4</v>
      </c>
      <c r="O17" s="3">
        <v>2</v>
      </c>
      <c r="P17" s="3">
        <v>2</v>
      </c>
      <c r="Q17" s="3"/>
      <c r="R17" s="3"/>
      <c r="S17" s="3"/>
      <c r="T17" s="3">
        <v>2</v>
      </c>
      <c r="U17" s="3">
        <v>5</v>
      </c>
      <c r="V17" s="13" t="s">
        <v>65</v>
      </c>
      <c r="X17" s="26" t="s">
        <v>66</v>
      </c>
      <c r="Y17" s="26"/>
      <c r="Z17" s="26"/>
      <c r="AA17" s="14">
        <f>SUM(AB3:AB6,AB9:AB11)</f>
        <v>1915</v>
      </c>
      <c r="AB17" s="2"/>
    </row>
    <row r="18" spans="1:28" ht="15.75">
      <c r="A18" s="8" t="s">
        <v>67</v>
      </c>
      <c r="B18" s="9" t="s">
        <v>68</v>
      </c>
      <c r="C18" s="10" t="s">
        <v>45</v>
      </c>
      <c r="D18" s="4">
        <f aca="true" t="shared" si="3" ref="D18:D34">SUM(E18:U18)</f>
        <v>60</v>
      </c>
      <c r="E18" s="3">
        <v>2</v>
      </c>
      <c r="F18" s="3"/>
      <c r="G18" s="3">
        <v>2</v>
      </c>
      <c r="H18" s="3">
        <v>2</v>
      </c>
      <c r="I18" s="3">
        <v>40</v>
      </c>
      <c r="J18" s="3">
        <v>2</v>
      </c>
      <c r="K18" s="3">
        <v>3</v>
      </c>
      <c r="L18" s="3">
        <v>3</v>
      </c>
      <c r="M18" s="3"/>
      <c r="N18" s="3">
        <v>2</v>
      </c>
      <c r="O18" s="3">
        <v>2</v>
      </c>
      <c r="P18" s="3">
        <v>2</v>
      </c>
      <c r="Q18" s="3"/>
      <c r="R18" s="3"/>
      <c r="S18" s="3"/>
      <c r="T18" s="3"/>
      <c r="U18" s="3"/>
      <c r="V18" s="7"/>
      <c r="X18" s="34" t="s">
        <v>69</v>
      </c>
      <c r="Y18" s="34"/>
      <c r="Z18" s="34"/>
      <c r="AA18" s="34"/>
      <c r="AB18" s="34"/>
    </row>
    <row r="19" spans="1:28" ht="15.75">
      <c r="A19" s="8" t="s">
        <v>70</v>
      </c>
      <c r="B19" s="9" t="s">
        <v>71</v>
      </c>
      <c r="C19" s="10" t="s">
        <v>45</v>
      </c>
      <c r="D19" s="4">
        <f t="shared" si="3"/>
        <v>60</v>
      </c>
      <c r="E19" s="3"/>
      <c r="F19" s="3"/>
      <c r="G19" s="3"/>
      <c r="H19" s="3">
        <v>2</v>
      </c>
      <c r="I19" s="3">
        <v>50</v>
      </c>
      <c r="J19" s="3"/>
      <c r="K19" s="3"/>
      <c r="L19" s="3"/>
      <c r="M19" s="3"/>
      <c r="N19" s="3"/>
      <c r="O19" s="3"/>
      <c r="P19" s="3">
        <v>2</v>
      </c>
      <c r="Q19" s="3"/>
      <c r="R19" s="3">
        <v>2</v>
      </c>
      <c r="S19" s="3">
        <v>2</v>
      </c>
      <c r="T19" s="3">
        <v>2</v>
      </c>
      <c r="U19" s="3"/>
      <c r="V19" s="7"/>
      <c r="X19" s="26" t="s">
        <v>72</v>
      </c>
      <c r="Y19" s="26"/>
      <c r="Z19" s="26"/>
      <c r="AA19" s="2">
        <f>SUM(D5:D9,D11,D26,D28,D30)</f>
        <v>645</v>
      </c>
      <c r="AB19" s="2"/>
    </row>
    <row r="20" spans="1:28" ht="15.75">
      <c r="A20" s="8" t="s">
        <v>73</v>
      </c>
      <c r="B20" s="9" t="s">
        <v>74</v>
      </c>
      <c r="C20" s="10" t="s">
        <v>45</v>
      </c>
      <c r="D20" s="4">
        <f t="shared" si="3"/>
        <v>60</v>
      </c>
      <c r="E20" s="3"/>
      <c r="F20" s="3"/>
      <c r="G20" s="3"/>
      <c r="H20" s="3">
        <v>2</v>
      </c>
      <c r="I20" s="3">
        <v>50</v>
      </c>
      <c r="J20" s="3"/>
      <c r="K20" s="3"/>
      <c r="L20" s="3"/>
      <c r="M20" s="3"/>
      <c r="N20" s="3"/>
      <c r="O20" s="3"/>
      <c r="P20" s="3">
        <v>2</v>
      </c>
      <c r="Q20" s="3"/>
      <c r="R20" s="3">
        <v>2</v>
      </c>
      <c r="S20" s="3">
        <v>2</v>
      </c>
      <c r="T20" s="3">
        <v>2</v>
      </c>
      <c r="U20" s="3"/>
      <c r="V20" s="7"/>
      <c r="X20" s="26" t="s">
        <v>75</v>
      </c>
      <c r="Y20" s="26"/>
      <c r="Z20" s="26"/>
      <c r="AA20" s="2">
        <f>SUM(D10,D12:D25,D27,D29,D31:D32)</f>
        <v>1150</v>
      </c>
      <c r="AB20" s="2"/>
    </row>
    <row r="21" spans="1:28" ht="15.75">
      <c r="A21" s="8" t="s">
        <v>73</v>
      </c>
      <c r="B21" s="9" t="s">
        <v>76</v>
      </c>
      <c r="C21" s="10" t="s">
        <v>45</v>
      </c>
      <c r="D21" s="4">
        <f t="shared" si="3"/>
        <v>60</v>
      </c>
      <c r="E21" s="3">
        <v>2</v>
      </c>
      <c r="F21" s="3"/>
      <c r="G21" s="3"/>
      <c r="H21" s="3"/>
      <c r="I21" s="3">
        <v>50</v>
      </c>
      <c r="J21" s="3"/>
      <c r="K21" s="3">
        <v>2</v>
      </c>
      <c r="L21" s="3"/>
      <c r="M21" s="3"/>
      <c r="N21" s="3"/>
      <c r="O21" s="3"/>
      <c r="P21" s="3">
        <v>2</v>
      </c>
      <c r="Q21" s="3"/>
      <c r="R21" s="3">
        <v>2</v>
      </c>
      <c r="S21" s="3"/>
      <c r="T21" s="3">
        <v>2</v>
      </c>
      <c r="U21" s="3"/>
      <c r="V21" s="7"/>
      <c r="X21" s="31" t="s">
        <v>77</v>
      </c>
      <c r="Y21" s="31"/>
      <c r="Z21" s="31"/>
      <c r="AA21" s="2">
        <f>SUM(D34)</f>
        <v>120</v>
      </c>
      <c r="AB21" s="2"/>
    </row>
    <row r="22" spans="1:28" ht="15.75">
      <c r="A22" s="8" t="s">
        <v>78</v>
      </c>
      <c r="B22" s="9" t="s">
        <v>79</v>
      </c>
      <c r="C22" s="10" t="s">
        <v>45</v>
      </c>
      <c r="D22" s="4">
        <f t="shared" si="3"/>
        <v>120</v>
      </c>
      <c r="E22" s="3"/>
      <c r="F22" s="3"/>
      <c r="G22" s="3">
        <v>2</v>
      </c>
      <c r="H22" s="3">
        <v>2</v>
      </c>
      <c r="I22" s="3">
        <v>105</v>
      </c>
      <c r="J22" s="3"/>
      <c r="K22" s="3"/>
      <c r="L22" s="3"/>
      <c r="M22" s="3">
        <v>2</v>
      </c>
      <c r="N22" s="3">
        <v>3</v>
      </c>
      <c r="O22" s="3">
        <v>2</v>
      </c>
      <c r="P22" s="3">
        <v>2</v>
      </c>
      <c r="Q22" s="3"/>
      <c r="R22" s="3">
        <v>2</v>
      </c>
      <c r="S22" s="3"/>
      <c r="T22" s="3"/>
      <c r="U22" s="3"/>
      <c r="V22" s="16" t="s">
        <v>80</v>
      </c>
      <c r="X22" s="31" t="s">
        <v>81</v>
      </c>
      <c r="Y22" s="31"/>
      <c r="Z22" s="31"/>
      <c r="AA22" s="2">
        <f>SUM(D33)</f>
        <v>60</v>
      </c>
      <c r="AB22" s="2"/>
    </row>
    <row r="23" spans="1:28" ht="15.75">
      <c r="A23" s="8" t="s">
        <v>82</v>
      </c>
      <c r="B23" s="9" t="s">
        <v>83</v>
      </c>
      <c r="C23" s="10" t="s">
        <v>45</v>
      </c>
      <c r="D23" s="4">
        <f t="shared" si="3"/>
        <v>60</v>
      </c>
      <c r="E23" s="3"/>
      <c r="F23" s="3">
        <v>2</v>
      </c>
      <c r="G23" s="3">
        <v>2</v>
      </c>
      <c r="H23" s="3">
        <v>2</v>
      </c>
      <c r="I23" s="3">
        <v>45</v>
      </c>
      <c r="J23" s="3"/>
      <c r="K23" s="3"/>
      <c r="L23" s="3"/>
      <c r="M23" s="3"/>
      <c r="N23" s="3"/>
      <c r="O23" s="3">
        <v>2</v>
      </c>
      <c r="P23" s="3">
        <v>4</v>
      </c>
      <c r="Q23" s="3"/>
      <c r="R23" s="3">
        <v>3</v>
      </c>
      <c r="S23" s="3"/>
      <c r="T23" s="3"/>
      <c r="U23" s="3"/>
      <c r="V23" s="7"/>
      <c r="X23" s="26" t="s">
        <v>84</v>
      </c>
      <c r="Y23" s="26"/>
      <c r="Z23" s="26"/>
      <c r="AA23" s="2">
        <f>SUM(D36,D38,D43,D45,D47,D49,D60)</f>
        <v>293</v>
      </c>
      <c r="AB23" s="2"/>
    </row>
    <row r="24" spans="1:28" ht="15.75">
      <c r="A24" s="8" t="s">
        <v>85</v>
      </c>
      <c r="B24" s="9" t="s">
        <v>86</v>
      </c>
      <c r="C24" s="10" t="s">
        <v>45</v>
      </c>
      <c r="D24" s="4">
        <f t="shared" si="3"/>
        <v>60</v>
      </c>
      <c r="E24" s="3"/>
      <c r="F24" s="3">
        <v>2</v>
      </c>
      <c r="G24" s="3"/>
      <c r="H24" s="3">
        <v>4</v>
      </c>
      <c r="I24" s="3">
        <v>45</v>
      </c>
      <c r="J24" s="3"/>
      <c r="K24" s="3">
        <v>2</v>
      </c>
      <c r="L24" s="3"/>
      <c r="M24" s="3"/>
      <c r="N24" s="3"/>
      <c r="O24" s="3"/>
      <c r="P24" s="3">
        <v>5</v>
      </c>
      <c r="Q24" s="3"/>
      <c r="R24" s="3">
        <v>2</v>
      </c>
      <c r="S24" s="3"/>
      <c r="T24" s="3"/>
      <c r="U24" s="3"/>
      <c r="V24" s="7"/>
      <c r="X24" s="26" t="s">
        <v>87</v>
      </c>
      <c r="Y24" s="26"/>
      <c r="Z24" s="26"/>
      <c r="AA24" s="2">
        <f>SUM(D37,D39,D40:D42,D44,D46,D48,D53:D54,D61:D64)</f>
        <v>850</v>
      </c>
      <c r="AB24" s="2"/>
    </row>
    <row r="25" spans="1:28" ht="15.75">
      <c r="A25" s="8" t="s">
        <v>88</v>
      </c>
      <c r="B25" s="9" t="s">
        <v>89</v>
      </c>
      <c r="C25" s="10" t="s">
        <v>45</v>
      </c>
      <c r="D25" s="4">
        <f t="shared" si="3"/>
        <v>60</v>
      </c>
      <c r="E25" s="3"/>
      <c r="F25" s="3"/>
      <c r="G25" s="3"/>
      <c r="H25" s="3">
        <v>2</v>
      </c>
      <c r="I25" s="3">
        <v>45</v>
      </c>
      <c r="J25" s="3"/>
      <c r="K25" s="3">
        <v>2</v>
      </c>
      <c r="L25" s="3"/>
      <c r="M25" s="3">
        <v>2</v>
      </c>
      <c r="N25" s="3"/>
      <c r="O25" s="3">
        <v>2</v>
      </c>
      <c r="P25" s="3">
        <v>3</v>
      </c>
      <c r="Q25" s="3"/>
      <c r="R25" s="3">
        <v>2</v>
      </c>
      <c r="S25" s="3"/>
      <c r="T25" s="3">
        <v>2</v>
      </c>
      <c r="U25" s="3"/>
      <c r="V25" s="7"/>
      <c r="X25" s="26" t="s">
        <v>90</v>
      </c>
      <c r="Y25" s="26"/>
      <c r="Z25" s="26"/>
      <c r="AA25" s="2">
        <f>SUM(D58:D59)</f>
        <v>60</v>
      </c>
      <c r="AB25" s="2"/>
    </row>
    <row r="26" spans="1:28" ht="15.75">
      <c r="A26" s="8" t="s">
        <v>91</v>
      </c>
      <c r="B26" s="9" t="s">
        <v>92</v>
      </c>
      <c r="C26" s="10" t="s">
        <v>31</v>
      </c>
      <c r="D26" s="4">
        <f t="shared" si="3"/>
        <v>50</v>
      </c>
      <c r="E26" s="3">
        <v>2</v>
      </c>
      <c r="F26" s="3">
        <v>2</v>
      </c>
      <c r="G26" s="3"/>
      <c r="H26" s="3"/>
      <c r="I26" s="3">
        <v>25</v>
      </c>
      <c r="J26" s="3">
        <v>2</v>
      </c>
      <c r="K26" s="3">
        <v>3</v>
      </c>
      <c r="L26" s="3">
        <v>2</v>
      </c>
      <c r="M26" s="3">
        <v>2</v>
      </c>
      <c r="N26" s="3">
        <v>2</v>
      </c>
      <c r="O26" s="3">
        <v>2</v>
      </c>
      <c r="P26" s="3"/>
      <c r="Q26" s="3">
        <v>2</v>
      </c>
      <c r="R26" s="3">
        <v>2</v>
      </c>
      <c r="S26" s="3">
        <v>2</v>
      </c>
      <c r="T26" s="3">
        <v>2</v>
      </c>
      <c r="U26" s="3"/>
      <c r="V26" s="7"/>
      <c r="X26" s="26" t="s">
        <v>93</v>
      </c>
      <c r="Y26" s="26"/>
      <c r="Z26" s="26"/>
      <c r="AA26" s="2">
        <f>SUM(D55:D57)</f>
        <v>120</v>
      </c>
      <c r="AB26" s="2"/>
    </row>
    <row r="27" spans="1:28" ht="15.75">
      <c r="A27" s="8" t="s">
        <v>91</v>
      </c>
      <c r="B27" s="9" t="s">
        <v>92</v>
      </c>
      <c r="C27" s="10" t="s">
        <v>45</v>
      </c>
      <c r="D27" s="4">
        <f t="shared" si="3"/>
        <v>40</v>
      </c>
      <c r="E27" s="3">
        <v>2</v>
      </c>
      <c r="F27" s="3">
        <v>2</v>
      </c>
      <c r="G27" s="3">
        <v>2</v>
      </c>
      <c r="H27" s="3">
        <v>2</v>
      </c>
      <c r="I27" s="3">
        <v>25</v>
      </c>
      <c r="J27" s="3"/>
      <c r="K27" s="3"/>
      <c r="L27" s="3">
        <v>3</v>
      </c>
      <c r="M27" s="3"/>
      <c r="N27" s="3"/>
      <c r="O27" s="3">
        <v>2</v>
      </c>
      <c r="P27" s="3"/>
      <c r="Q27" s="3"/>
      <c r="R27" s="3"/>
      <c r="S27" s="3"/>
      <c r="T27" s="3">
        <v>2</v>
      </c>
      <c r="U27" s="3"/>
      <c r="V27" s="7"/>
      <c r="X27" s="26" t="s">
        <v>94</v>
      </c>
      <c r="Y27" s="26"/>
      <c r="Z27" s="26"/>
      <c r="AA27" s="2">
        <f>SUM(D65:D68,D50:D52)</f>
        <v>477</v>
      </c>
      <c r="AB27" s="2"/>
    </row>
    <row r="28" spans="1:28" ht="15.75">
      <c r="A28" s="8" t="s">
        <v>95</v>
      </c>
      <c r="B28" s="9" t="s">
        <v>96</v>
      </c>
      <c r="C28" s="10" t="s">
        <v>31</v>
      </c>
      <c r="D28" s="4">
        <f t="shared" si="3"/>
        <v>50</v>
      </c>
      <c r="E28" s="3"/>
      <c r="F28" s="3">
        <v>2</v>
      </c>
      <c r="G28" s="3">
        <v>2</v>
      </c>
      <c r="H28" s="3">
        <v>2</v>
      </c>
      <c r="I28" s="3">
        <v>25</v>
      </c>
      <c r="J28" s="3">
        <v>2</v>
      </c>
      <c r="K28" s="3">
        <v>2</v>
      </c>
      <c r="L28" s="3"/>
      <c r="M28" s="3">
        <v>2</v>
      </c>
      <c r="N28" s="3">
        <v>3</v>
      </c>
      <c r="O28" s="3">
        <v>2</v>
      </c>
      <c r="P28" s="3">
        <v>2</v>
      </c>
      <c r="Q28" s="3">
        <v>2</v>
      </c>
      <c r="R28" s="3">
        <v>2</v>
      </c>
      <c r="S28" s="3"/>
      <c r="T28" s="3">
        <v>2</v>
      </c>
      <c r="U28" s="3"/>
      <c r="V28" s="7"/>
      <c r="Y28" s="2"/>
      <c r="Z28" s="2"/>
      <c r="AA28" s="2">
        <f>SUM(AA19:AA27)</f>
        <v>3775</v>
      </c>
      <c r="AB28" s="2"/>
    </row>
    <row r="29" spans="1:29" ht="15.75">
      <c r="A29" s="8" t="s">
        <v>95</v>
      </c>
      <c r="B29" s="9" t="s">
        <v>96</v>
      </c>
      <c r="C29" s="10" t="s">
        <v>45</v>
      </c>
      <c r="D29" s="4">
        <f t="shared" si="3"/>
        <v>40</v>
      </c>
      <c r="E29" s="3">
        <v>2</v>
      </c>
      <c r="F29" s="3">
        <v>2</v>
      </c>
      <c r="G29" s="3"/>
      <c r="H29" s="3">
        <v>2</v>
      </c>
      <c r="I29" s="3">
        <v>25</v>
      </c>
      <c r="J29" s="3">
        <v>2</v>
      </c>
      <c r="K29" s="3">
        <v>2</v>
      </c>
      <c r="L29" s="3"/>
      <c r="M29" s="3">
        <v>2</v>
      </c>
      <c r="N29" s="3"/>
      <c r="O29" s="3"/>
      <c r="P29" s="3"/>
      <c r="Q29" s="3"/>
      <c r="R29" s="3">
        <v>3</v>
      </c>
      <c r="S29" s="3"/>
      <c r="T29" s="3"/>
      <c r="U29" s="3"/>
      <c r="V29" s="7"/>
      <c r="X29" s="15" t="s">
        <v>97</v>
      </c>
      <c r="Y29" s="14">
        <f>SUM(D9:D10,D13:D15,D19:D20,D30:D31,D33:D34)</f>
        <v>750</v>
      </c>
      <c r="Z29" s="15" t="s">
        <v>98</v>
      </c>
      <c r="AA29" s="14">
        <f>SUM(D40,D49:D52,D55,D57:D58,D65:D68)</f>
        <v>687</v>
      </c>
      <c r="AB29" s="2"/>
      <c r="AC29" s="2"/>
    </row>
    <row r="30" spans="2:22" ht="14.25">
      <c r="B30" s="9" t="s">
        <v>99</v>
      </c>
      <c r="C30" s="10" t="s">
        <v>31</v>
      </c>
      <c r="D30" s="4">
        <f t="shared" si="3"/>
        <v>45</v>
      </c>
      <c r="E30" s="3"/>
      <c r="F30" s="3"/>
      <c r="G30" s="3"/>
      <c r="H30" s="3"/>
      <c r="I30" s="3">
        <v>45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27" t="s">
        <v>100</v>
      </c>
    </row>
    <row r="31" spans="2:22" ht="14.25">
      <c r="B31" s="9" t="s">
        <v>99</v>
      </c>
      <c r="C31" s="10" t="s">
        <v>45</v>
      </c>
      <c r="D31" s="4">
        <f t="shared" si="3"/>
        <v>45</v>
      </c>
      <c r="E31" s="3"/>
      <c r="F31" s="3"/>
      <c r="G31" s="3"/>
      <c r="H31" s="3"/>
      <c r="I31" s="3">
        <v>45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28"/>
    </row>
    <row r="32" spans="1:22" ht="15.75">
      <c r="A32" s="8" t="s">
        <v>101</v>
      </c>
      <c r="B32" s="9" t="s">
        <v>102</v>
      </c>
      <c r="C32" s="10" t="s">
        <v>45</v>
      </c>
      <c r="D32" s="4">
        <f t="shared" si="3"/>
        <v>60</v>
      </c>
      <c r="E32" s="3"/>
      <c r="F32" s="3"/>
      <c r="G32" s="3"/>
      <c r="H32" s="3">
        <v>2</v>
      </c>
      <c r="I32" s="3">
        <v>45</v>
      </c>
      <c r="J32" s="3">
        <v>2</v>
      </c>
      <c r="K32" s="3">
        <v>3</v>
      </c>
      <c r="L32" s="3">
        <v>2</v>
      </c>
      <c r="M32" s="3"/>
      <c r="N32" s="3"/>
      <c r="O32" s="3">
        <v>2</v>
      </c>
      <c r="P32" s="3">
        <v>2</v>
      </c>
      <c r="Q32" s="3"/>
      <c r="R32" s="3">
        <v>2</v>
      </c>
      <c r="S32" s="3"/>
      <c r="T32" s="3"/>
      <c r="U32" s="3"/>
      <c r="V32" s="7"/>
    </row>
    <row r="33" spans="2:22" ht="14.25">
      <c r="B33" s="9" t="s">
        <v>103</v>
      </c>
      <c r="C33" s="10" t="s">
        <v>104</v>
      </c>
      <c r="D33" s="4">
        <f t="shared" si="3"/>
        <v>60</v>
      </c>
      <c r="E33" s="3"/>
      <c r="F33" s="3"/>
      <c r="G33" s="3"/>
      <c r="H33" s="3"/>
      <c r="I33" s="3">
        <v>60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7"/>
    </row>
    <row r="34" spans="2:29" ht="14.25">
      <c r="B34" s="9" t="s">
        <v>105</v>
      </c>
      <c r="C34" s="10" t="s">
        <v>106</v>
      </c>
      <c r="D34" s="4">
        <f t="shared" si="3"/>
        <v>120</v>
      </c>
      <c r="E34" s="3"/>
      <c r="F34" s="3"/>
      <c r="G34" s="3"/>
      <c r="H34" s="3"/>
      <c r="I34" s="3">
        <v>120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7"/>
      <c r="X34" s="17"/>
      <c r="Y34" s="17"/>
      <c r="Z34" s="17"/>
      <c r="AA34" s="17"/>
      <c r="AB34" s="17"/>
      <c r="AC34" s="17"/>
    </row>
    <row r="35" spans="1:29" s="17" customFormat="1" ht="14.25">
      <c r="A35" s="1"/>
      <c r="B35" s="29" t="s">
        <v>107</v>
      </c>
      <c r="C35" s="30"/>
      <c r="D35" s="4">
        <f>SUM(D36:D68)</f>
        <v>1800</v>
      </c>
      <c r="E35" s="3"/>
      <c r="F35" s="3"/>
      <c r="G35" s="3"/>
      <c r="H35" s="3"/>
      <c r="I35" s="3">
        <f>SUM(I36:I68)</f>
        <v>1710</v>
      </c>
      <c r="J35" s="3"/>
      <c r="K35" s="3"/>
      <c r="L35" s="3">
        <v>40</v>
      </c>
      <c r="M35" s="3"/>
      <c r="N35" s="3">
        <v>20</v>
      </c>
      <c r="O35" s="3"/>
      <c r="P35" s="3">
        <v>30</v>
      </c>
      <c r="Q35" s="3"/>
      <c r="R35" s="3"/>
      <c r="S35" s="3"/>
      <c r="T35" s="3"/>
      <c r="U35" s="3"/>
      <c r="V35" s="18"/>
      <c r="X35" s="2"/>
      <c r="Y35" s="1"/>
      <c r="Z35" s="1"/>
      <c r="AA35" s="1"/>
      <c r="AB35" s="1"/>
      <c r="AC35" s="1"/>
    </row>
    <row r="36" spans="2:22" ht="14.25">
      <c r="B36" s="19" t="s">
        <v>108</v>
      </c>
      <c r="C36" s="5" t="s">
        <v>31</v>
      </c>
      <c r="D36" s="4">
        <f>SUM(E36:T36)</f>
        <v>30</v>
      </c>
      <c r="E36" s="3"/>
      <c r="F36" s="3"/>
      <c r="G36" s="3"/>
      <c r="H36" s="3"/>
      <c r="I36" s="3">
        <v>20</v>
      </c>
      <c r="J36" s="3"/>
      <c r="K36" s="3"/>
      <c r="L36" s="3">
        <v>5</v>
      </c>
      <c r="M36" s="3"/>
      <c r="N36" s="3">
        <v>2</v>
      </c>
      <c r="O36" s="3"/>
      <c r="P36" s="3">
        <v>3</v>
      </c>
      <c r="Q36" s="3"/>
      <c r="R36" s="3"/>
      <c r="S36" s="3"/>
      <c r="T36" s="3"/>
      <c r="U36" s="3"/>
      <c r="V36" s="7"/>
    </row>
    <row r="37" spans="1:22" ht="14.25">
      <c r="A37" s="2"/>
      <c r="B37" s="19" t="s">
        <v>108</v>
      </c>
      <c r="C37" s="5" t="s">
        <v>45</v>
      </c>
      <c r="D37" s="4">
        <f aca="true" t="shared" si="4" ref="D37:D68">SUM(E37:T37)</f>
        <v>30</v>
      </c>
      <c r="E37" s="3"/>
      <c r="F37" s="3"/>
      <c r="G37" s="3"/>
      <c r="H37" s="3"/>
      <c r="I37" s="3">
        <v>30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7"/>
    </row>
    <row r="38" spans="1:22" ht="14.25">
      <c r="A38" s="2"/>
      <c r="B38" s="19" t="s">
        <v>109</v>
      </c>
      <c r="C38" s="5" t="s">
        <v>31</v>
      </c>
      <c r="D38" s="4">
        <f t="shared" si="4"/>
        <v>50</v>
      </c>
      <c r="E38" s="3"/>
      <c r="F38" s="3"/>
      <c r="G38" s="3"/>
      <c r="H38" s="3"/>
      <c r="I38" s="3">
        <v>40</v>
      </c>
      <c r="J38" s="3"/>
      <c r="K38" s="3"/>
      <c r="L38" s="3">
        <v>5</v>
      </c>
      <c r="M38" s="3"/>
      <c r="N38" s="3">
        <v>2</v>
      </c>
      <c r="O38" s="3"/>
      <c r="P38" s="3">
        <v>3</v>
      </c>
      <c r="Q38" s="3"/>
      <c r="R38" s="3"/>
      <c r="S38" s="3"/>
      <c r="T38" s="3"/>
      <c r="U38" s="3"/>
      <c r="V38" s="7"/>
    </row>
    <row r="39" spans="1:22" ht="14.25">
      <c r="A39" s="2"/>
      <c r="B39" s="19" t="s">
        <v>109</v>
      </c>
      <c r="C39" s="5" t="s">
        <v>45</v>
      </c>
      <c r="D39" s="4">
        <f t="shared" si="4"/>
        <v>10</v>
      </c>
      <c r="E39" s="3"/>
      <c r="F39" s="3"/>
      <c r="G39" s="3"/>
      <c r="H39" s="3"/>
      <c r="I39" s="3">
        <v>10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7"/>
    </row>
    <row r="40" spans="1:22" ht="14.25">
      <c r="A40" s="2"/>
      <c r="B40" s="19" t="s">
        <v>110</v>
      </c>
      <c r="C40" s="5" t="s">
        <v>45</v>
      </c>
      <c r="D40" s="4">
        <f t="shared" si="4"/>
        <v>60</v>
      </c>
      <c r="E40" s="3"/>
      <c r="F40" s="3"/>
      <c r="G40" s="3"/>
      <c r="H40" s="3"/>
      <c r="I40" s="3">
        <v>60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7"/>
    </row>
    <row r="41" spans="1:22" ht="14.25">
      <c r="A41" s="2"/>
      <c r="B41" s="19" t="s">
        <v>111</v>
      </c>
      <c r="C41" s="5" t="s">
        <v>45</v>
      </c>
      <c r="D41" s="4">
        <f t="shared" si="4"/>
        <v>60</v>
      </c>
      <c r="E41" s="3"/>
      <c r="F41" s="3"/>
      <c r="G41" s="3"/>
      <c r="H41" s="3"/>
      <c r="I41" s="3">
        <v>60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7"/>
    </row>
    <row r="42" spans="2:22" ht="14.25">
      <c r="B42" s="9" t="s">
        <v>112</v>
      </c>
      <c r="C42" s="10" t="s">
        <v>45</v>
      </c>
      <c r="D42" s="4">
        <f t="shared" si="4"/>
        <v>60</v>
      </c>
      <c r="E42" s="3"/>
      <c r="F42" s="3"/>
      <c r="G42" s="3"/>
      <c r="H42" s="3"/>
      <c r="I42" s="3">
        <v>50</v>
      </c>
      <c r="J42" s="3"/>
      <c r="K42" s="3"/>
      <c r="L42" s="3">
        <v>5</v>
      </c>
      <c r="M42" s="3"/>
      <c r="N42" s="3">
        <v>3</v>
      </c>
      <c r="O42" s="3"/>
      <c r="P42" s="3">
        <v>2</v>
      </c>
      <c r="Q42" s="3"/>
      <c r="R42" s="3"/>
      <c r="S42" s="3"/>
      <c r="T42" s="3"/>
      <c r="U42" s="3"/>
      <c r="V42" s="7"/>
    </row>
    <row r="43" spans="2:22" ht="14.25">
      <c r="B43" s="9" t="s">
        <v>113</v>
      </c>
      <c r="C43" s="10" t="s">
        <v>31</v>
      </c>
      <c r="D43" s="4">
        <f t="shared" si="4"/>
        <v>30</v>
      </c>
      <c r="E43" s="3"/>
      <c r="F43" s="3"/>
      <c r="G43" s="3"/>
      <c r="H43" s="3"/>
      <c r="I43" s="3">
        <v>25</v>
      </c>
      <c r="J43" s="3"/>
      <c r="K43" s="3"/>
      <c r="L43" s="3">
        <v>3</v>
      </c>
      <c r="M43" s="3"/>
      <c r="N43" s="3">
        <v>2</v>
      </c>
      <c r="O43" s="3"/>
      <c r="P43" s="3"/>
      <c r="Q43" s="3"/>
      <c r="R43" s="3"/>
      <c r="S43" s="3"/>
      <c r="T43" s="3"/>
      <c r="U43" s="3"/>
      <c r="V43" s="7"/>
    </row>
    <row r="44" spans="2:22" ht="14.25">
      <c r="B44" s="9" t="s">
        <v>113</v>
      </c>
      <c r="C44" s="10" t="s">
        <v>45</v>
      </c>
      <c r="D44" s="4">
        <f t="shared" si="4"/>
        <v>30</v>
      </c>
      <c r="E44" s="3"/>
      <c r="F44" s="3"/>
      <c r="G44" s="3"/>
      <c r="H44" s="3"/>
      <c r="I44" s="3">
        <v>30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7"/>
    </row>
    <row r="45" spans="2:22" ht="14.25">
      <c r="B45" s="9" t="s">
        <v>114</v>
      </c>
      <c r="C45" s="10" t="s">
        <v>31</v>
      </c>
      <c r="D45" s="4">
        <f t="shared" si="4"/>
        <v>30</v>
      </c>
      <c r="E45" s="3"/>
      <c r="F45" s="3"/>
      <c r="G45" s="3"/>
      <c r="H45" s="3"/>
      <c r="I45" s="3">
        <v>25</v>
      </c>
      <c r="J45" s="3"/>
      <c r="K45" s="3"/>
      <c r="L45" s="3">
        <v>3</v>
      </c>
      <c r="M45" s="3"/>
      <c r="N45" s="3"/>
      <c r="O45" s="3"/>
      <c r="P45" s="3">
        <v>2</v>
      </c>
      <c r="Q45" s="3"/>
      <c r="R45" s="3"/>
      <c r="S45" s="3"/>
      <c r="T45" s="3"/>
      <c r="U45" s="3"/>
      <c r="V45" s="7"/>
    </row>
    <row r="46" spans="2:22" ht="14.25">
      <c r="B46" s="9" t="s">
        <v>114</v>
      </c>
      <c r="C46" s="10" t="s">
        <v>45</v>
      </c>
      <c r="D46" s="4">
        <f t="shared" si="4"/>
        <v>30</v>
      </c>
      <c r="E46" s="3"/>
      <c r="F46" s="3"/>
      <c r="G46" s="3"/>
      <c r="H46" s="3"/>
      <c r="I46" s="3">
        <v>30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7"/>
    </row>
    <row r="47" spans="2:22" ht="14.25">
      <c r="B47" s="9" t="s">
        <v>115</v>
      </c>
      <c r="C47" s="10" t="s">
        <v>31</v>
      </c>
      <c r="D47" s="4">
        <f t="shared" si="4"/>
        <v>30</v>
      </c>
      <c r="E47" s="3"/>
      <c r="F47" s="3"/>
      <c r="G47" s="3"/>
      <c r="H47" s="3"/>
      <c r="I47" s="3">
        <v>25</v>
      </c>
      <c r="J47" s="3"/>
      <c r="K47" s="3"/>
      <c r="L47" s="3"/>
      <c r="M47" s="3"/>
      <c r="N47" s="3">
        <v>3</v>
      </c>
      <c r="O47" s="3"/>
      <c r="P47" s="3">
        <v>2</v>
      </c>
      <c r="Q47" s="3"/>
      <c r="R47" s="3"/>
      <c r="S47" s="3"/>
      <c r="T47" s="3"/>
      <c r="U47" s="3"/>
      <c r="V47" s="7"/>
    </row>
    <row r="48" spans="2:22" ht="14.25">
      <c r="B48" s="9" t="s">
        <v>115</v>
      </c>
      <c r="C48" s="10" t="s">
        <v>45</v>
      </c>
      <c r="D48" s="4">
        <f t="shared" si="4"/>
        <v>30</v>
      </c>
      <c r="E48" s="3"/>
      <c r="F48" s="3"/>
      <c r="G48" s="3"/>
      <c r="H48" s="3"/>
      <c r="I48" s="3">
        <v>30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7"/>
    </row>
    <row r="49" spans="2:22" ht="14.25">
      <c r="B49" s="19" t="s">
        <v>116</v>
      </c>
      <c r="C49" s="5" t="s">
        <v>31</v>
      </c>
      <c r="D49" s="4">
        <f t="shared" si="4"/>
        <v>60</v>
      </c>
      <c r="E49" s="3"/>
      <c r="F49" s="3"/>
      <c r="G49" s="3"/>
      <c r="H49" s="3"/>
      <c r="I49" s="3">
        <v>60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7"/>
    </row>
    <row r="50" spans="2:22" ht="14.25">
      <c r="B50" s="19" t="s">
        <v>117</v>
      </c>
      <c r="C50" s="5" t="s">
        <v>118</v>
      </c>
      <c r="D50" s="4">
        <f t="shared" si="4"/>
        <v>47</v>
      </c>
      <c r="E50" s="3"/>
      <c r="F50" s="3"/>
      <c r="G50" s="3"/>
      <c r="H50" s="3"/>
      <c r="I50" s="3">
        <v>47</v>
      </c>
      <c r="J50" s="3"/>
      <c r="K50" s="3"/>
      <c r="L50" s="3"/>
      <c r="M50" s="6"/>
      <c r="N50" s="3"/>
      <c r="O50" s="3"/>
      <c r="P50" s="3"/>
      <c r="Q50" s="3"/>
      <c r="R50" s="3"/>
      <c r="S50" s="3"/>
      <c r="T50" s="3"/>
      <c r="U50" s="3"/>
      <c r="V50" s="7"/>
    </row>
    <row r="51" spans="2:22" ht="14.25">
      <c r="B51" s="19" t="s">
        <v>119</v>
      </c>
      <c r="C51" s="5" t="s">
        <v>118</v>
      </c>
      <c r="D51" s="4">
        <f t="shared" si="4"/>
        <v>46</v>
      </c>
      <c r="E51" s="3"/>
      <c r="F51" s="3"/>
      <c r="G51" s="3"/>
      <c r="H51" s="3"/>
      <c r="I51" s="3">
        <v>46</v>
      </c>
      <c r="J51" s="3"/>
      <c r="K51" s="3"/>
      <c r="L51" s="3"/>
      <c r="M51" s="6"/>
      <c r="N51" s="3"/>
      <c r="O51" s="3"/>
      <c r="P51" s="3"/>
      <c r="Q51" s="3"/>
      <c r="R51" s="3"/>
      <c r="S51" s="3"/>
      <c r="T51" s="3"/>
      <c r="U51" s="3"/>
      <c r="V51" s="7"/>
    </row>
    <row r="52" spans="2:22" ht="14.25">
      <c r="B52" s="19" t="s">
        <v>120</v>
      </c>
      <c r="C52" s="5" t="s">
        <v>118</v>
      </c>
      <c r="D52" s="4">
        <f t="shared" si="4"/>
        <v>147</v>
      </c>
      <c r="E52" s="3"/>
      <c r="F52" s="3"/>
      <c r="G52" s="3"/>
      <c r="H52" s="3"/>
      <c r="I52" s="3">
        <v>147</v>
      </c>
      <c r="J52" s="3"/>
      <c r="K52" s="3"/>
      <c r="L52" s="3"/>
      <c r="M52" s="6"/>
      <c r="N52" s="3"/>
      <c r="O52" s="3"/>
      <c r="P52" s="3"/>
      <c r="Q52" s="3"/>
      <c r="R52" s="3"/>
      <c r="S52" s="3"/>
      <c r="T52" s="3"/>
      <c r="U52" s="3"/>
      <c r="V52" s="7"/>
    </row>
    <row r="53" spans="2:22" ht="14.25">
      <c r="B53" s="9" t="s">
        <v>121</v>
      </c>
      <c r="C53" s="10" t="s">
        <v>45</v>
      </c>
      <c r="D53" s="4">
        <f t="shared" si="4"/>
        <v>60</v>
      </c>
      <c r="E53" s="3"/>
      <c r="F53" s="3"/>
      <c r="G53" s="3"/>
      <c r="H53" s="3"/>
      <c r="I53" s="3">
        <v>45</v>
      </c>
      <c r="J53" s="3"/>
      <c r="K53" s="3"/>
      <c r="L53" s="3">
        <v>8</v>
      </c>
      <c r="M53" s="6"/>
      <c r="N53" s="3">
        <v>2</v>
      </c>
      <c r="O53" s="3"/>
      <c r="P53" s="3">
        <v>5</v>
      </c>
      <c r="Q53" s="3"/>
      <c r="R53" s="3"/>
      <c r="S53" s="3"/>
      <c r="T53" s="3"/>
      <c r="U53" s="3"/>
      <c r="V53" s="13" t="s">
        <v>122</v>
      </c>
    </row>
    <row r="54" spans="2:22" ht="14.25">
      <c r="B54" s="9" t="s">
        <v>123</v>
      </c>
      <c r="C54" s="10" t="s">
        <v>45</v>
      </c>
      <c r="D54" s="4">
        <f t="shared" si="4"/>
        <v>120</v>
      </c>
      <c r="E54" s="3"/>
      <c r="F54" s="3"/>
      <c r="G54" s="3"/>
      <c r="H54" s="3"/>
      <c r="I54" s="3">
        <v>105</v>
      </c>
      <c r="J54" s="3"/>
      <c r="K54" s="3"/>
      <c r="L54" s="3">
        <v>5</v>
      </c>
      <c r="M54" s="6"/>
      <c r="N54" s="3">
        <v>3</v>
      </c>
      <c r="O54" s="3"/>
      <c r="P54" s="3">
        <v>7</v>
      </c>
      <c r="Q54" s="3"/>
      <c r="R54" s="3"/>
      <c r="S54" s="3"/>
      <c r="T54" s="3"/>
      <c r="U54" s="3"/>
      <c r="V54" s="7"/>
    </row>
    <row r="55" spans="2:22" ht="14.25">
      <c r="B55" s="9" t="s">
        <v>124</v>
      </c>
      <c r="C55" s="10" t="s">
        <v>104</v>
      </c>
      <c r="D55" s="4">
        <f t="shared" si="4"/>
        <v>30</v>
      </c>
      <c r="E55" s="3"/>
      <c r="F55" s="3"/>
      <c r="G55" s="3"/>
      <c r="H55" s="3"/>
      <c r="I55" s="3">
        <v>30</v>
      </c>
      <c r="J55" s="3"/>
      <c r="K55" s="3"/>
      <c r="L55" s="3"/>
      <c r="M55" s="6"/>
      <c r="N55" s="3"/>
      <c r="O55" s="3"/>
      <c r="P55" s="3"/>
      <c r="Q55" s="3"/>
      <c r="R55" s="3"/>
      <c r="S55" s="3"/>
      <c r="T55" s="3"/>
      <c r="U55" s="3"/>
      <c r="V55" s="7"/>
    </row>
    <row r="56" spans="2:22" ht="14.25">
      <c r="B56" s="19" t="s">
        <v>125</v>
      </c>
      <c r="C56" s="10" t="s">
        <v>104</v>
      </c>
      <c r="D56" s="4">
        <f t="shared" si="4"/>
        <v>60</v>
      </c>
      <c r="E56" s="3"/>
      <c r="F56" s="3"/>
      <c r="G56" s="3"/>
      <c r="H56" s="3"/>
      <c r="I56" s="3">
        <v>60</v>
      </c>
      <c r="J56" s="3"/>
      <c r="K56" s="3"/>
      <c r="L56" s="3"/>
      <c r="M56" s="6"/>
      <c r="N56" s="3"/>
      <c r="O56" s="3"/>
      <c r="P56" s="3"/>
      <c r="Q56" s="3"/>
      <c r="R56" s="3"/>
      <c r="S56" s="3"/>
      <c r="T56" s="3"/>
      <c r="U56" s="3"/>
      <c r="V56" s="7"/>
    </row>
    <row r="57" spans="2:22" ht="14.25">
      <c r="B57" s="9" t="s">
        <v>126</v>
      </c>
      <c r="C57" s="10" t="s">
        <v>104</v>
      </c>
      <c r="D57" s="4">
        <f t="shared" si="4"/>
        <v>30</v>
      </c>
      <c r="E57" s="3"/>
      <c r="F57" s="3"/>
      <c r="G57" s="3"/>
      <c r="H57" s="3"/>
      <c r="I57" s="3">
        <v>30</v>
      </c>
      <c r="J57" s="3"/>
      <c r="K57" s="3"/>
      <c r="L57" s="3"/>
      <c r="M57" s="6"/>
      <c r="N57" s="3"/>
      <c r="O57" s="3"/>
      <c r="P57" s="3"/>
      <c r="Q57" s="3"/>
      <c r="R57" s="3"/>
      <c r="S57" s="3"/>
      <c r="T57" s="3"/>
      <c r="U57" s="3"/>
      <c r="V57" s="7"/>
    </row>
    <row r="58" spans="2:22" ht="14.25">
      <c r="B58" s="9" t="s">
        <v>105</v>
      </c>
      <c r="C58" s="10" t="s">
        <v>106</v>
      </c>
      <c r="D58" s="4">
        <f t="shared" si="4"/>
        <v>30</v>
      </c>
      <c r="E58" s="3"/>
      <c r="F58" s="3"/>
      <c r="G58" s="3"/>
      <c r="H58" s="3"/>
      <c r="I58" s="3">
        <v>30</v>
      </c>
      <c r="J58" s="3"/>
      <c r="K58" s="3"/>
      <c r="L58" s="3"/>
      <c r="M58" s="6"/>
      <c r="N58" s="3"/>
      <c r="O58" s="3"/>
      <c r="P58" s="3"/>
      <c r="Q58" s="3"/>
      <c r="R58" s="3"/>
      <c r="S58" s="3"/>
      <c r="T58" s="3"/>
      <c r="U58" s="3"/>
      <c r="V58" s="7"/>
    </row>
    <row r="59" spans="2:22" ht="14.25">
      <c r="B59" s="9" t="s">
        <v>127</v>
      </c>
      <c r="C59" s="10" t="s">
        <v>106</v>
      </c>
      <c r="D59" s="4">
        <f t="shared" si="4"/>
        <v>30</v>
      </c>
      <c r="E59" s="3"/>
      <c r="F59" s="3"/>
      <c r="G59" s="3"/>
      <c r="H59" s="3"/>
      <c r="I59" s="3">
        <v>30</v>
      </c>
      <c r="J59" s="3"/>
      <c r="K59" s="3"/>
      <c r="L59" s="3"/>
      <c r="M59" s="6"/>
      <c r="N59" s="3"/>
      <c r="O59" s="3"/>
      <c r="P59" s="3"/>
      <c r="Q59" s="3"/>
      <c r="R59" s="3"/>
      <c r="S59" s="3"/>
      <c r="T59" s="3"/>
      <c r="U59" s="3"/>
      <c r="V59" s="7"/>
    </row>
    <row r="60" spans="2:22" ht="14.25">
      <c r="B60" s="9" t="s">
        <v>128</v>
      </c>
      <c r="C60" s="10" t="s">
        <v>31</v>
      </c>
      <c r="D60" s="4">
        <f t="shared" si="4"/>
        <v>63</v>
      </c>
      <c r="E60" s="3"/>
      <c r="F60" s="3"/>
      <c r="G60" s="3"/>
      <c r="H60" s="3"/>
      <c r="I60" s="3">
        <v>63</v>
      </c>
      <c r="J60" s="3"/>
      <c r="K60" s="3"/>
      <c r="L60" s="3"/>
      <c r="M60" s="6"/>
      <c r="N60" s="3"/>
      <c r="O60" s="3"/>
      <c r="P60" s="3"/>
      <c r="Q60" s="3"/>
      <c r="R60" s="3"/>
      <c r="S60" s="3"/>
      <c r="T60" s="3"/>
      <c r="U60" s="3"/>
      <c r="V60" s="22" t="s">
        <v>129</v>
      </c>
    </row>
    <row r="61" spans="2:22" ht="14.25">
      <c r="B61" s="9" t="s">
        <v>128</v>
      </c>
      <c r="C61" s="10" t="s">
        <v>45</v>
      </c>
      <c r="D61" s="4">
        <f t="shared" si="4"/>
        <v>150</v>
      </c>
      <c r="E61" s="3"/>
      <c r="F61" s="3"/>
      <c r="G61" s="3"/>
      <c r="H61" s="3"/>
      <c r="I61" s="3">
        <v>135</v>
      </c>
      <c r="J61" s="3"/>
      <c r="K61" s="3"/>
      <c r="L61" s="3">
        <v>6</v>
      </c>
      <c r="M61" s="6"/>
      <c r="N61" s="3">
        <v>3</v>
      </c>
      <c r="O61" s="3"/>
      <c r="P61" s="3">
        <v>6</v>
      </c>
      <c r="Q61" s="3"/>
      <c r="R61" s="3"/>
      <c r="S61" s="3"/>
      <c r="T61" s="3"/>
      <c r="U61" s="3"/>
      <c r="V61" s="24"/>
    </row>
    <row r="62" spans="2:22" ht="14.25">
      <c r="B62" s="9" t="s">
        <v>130</v>
      </c>
      <c r="C62" s="10" t="s">
        <v>45</v>
      </c>
      <c r="D62" s="4">
        <f t="shared" si="4"/>
        <v>60</v>
      </c>
      <c r="E62" s="3"/>
      <c r="F62" s="3"/>
      <c r="G62" s="3"/>
      <c r="H62" s="3"/>
      <c r="I62" s="3">
        <v>60</v>
      </c>
      <c r="J62" s="3"/>
      <c r="K62" s="3"/>
      <c r="L62" s="3"/>
      <c r="M62" s="6"/>
      <c r="N62" s="3"/>
      <c r="O62" s="3"/>
      <c r="P62" s="3"/>
      <c r="Q62" s="3"/>
      <c r="R62" s="3"/>
      <c r="S62" s="3"/>
      <c r="T62" s="3"/>
      <c r="U62" s="3"/>
      <c r="V62" s="20" t="s">
        <v>53</v>
      </c>
    </row>
    <row r="63" spans="2:22" ht="14.25">
      <c r="B63" s="9" t="s">
        <v>131</v>
      </c>
      <c r="C63" s="10" t="s">
        <v>45</v>
      </c>
      <c r="D63" s="4">
        <f t="shared" si="4"/>
        <v>90</v>
      </c>
      <c r="E63" s="3"/>
      <c r="F63" s="3"/>
      <c r="G63" s="3"/>
      <c r="H63" s="3"/>
      <c r="I63" s="3">
        <v>90</v>
      </c>
      <c r="J63" s="3"/>
      <c r="K63" s="3"/>
      <c r="L63" s="3"/>
      <c r="M63" s="6"/>
      <c r="N63" s="3"/>
      <c r="O63" s="3"/>
      <c r="P63" s="3"/>
      <c r="Q63" s="3"/>
      <c r="R63" s="3"/>
      <c r="S63" s="3"/>
      <c r="T63" s="3"/>
      <c r="U63" s="3"/>
      <c r="V63" s="20" t="s">
        <v>53</v>
      </c>
    </row>
    <row r="64" spans="2:22" ht="14.25">
      <c r="B64" s="19" t="s">
        <v>132</v>
      </c>
      <c r="C64" s="10" t="s">
        <v>45</v>
      </c>
      <c r="D64" s="4">
        <f t="shared" si="4"/>
        <v>60</v>
      </c>
      <c r="E64" s="3"/>
      <c r="F64" s="3"/>
      <c r="G64" s="3"/>
      <c r="H64" s="3"/>
      <c r="I64" s="3">
        <v>60</v>
      </c>
      <c r="J64" s="3"/>
      <c r="K64" s="3"/>
      <c r="L64" s="3"/>
      <c r="M64" s="6"/>
      <c r="N64" s="3"/>
      <c r="O64" s="3"/>
      <c r="P64" s="3"/>
      <c r="Q64" s="3"/>
      <c r="R64" s="3"/>
      <c r="S64" s="3"/>
      <c r="T64" s="3"/>
      <c r="U64" s="3"/>
      <c r="V64" s="20" t="s">
        <v>129</v>
      </c>
    </row>
    <row r="65" spans="2:22" ht="14.25">
      <c r="B65" s="19" t="s">
        <v>117</v>
      </c>
      <c r="C65" s="5" t="s">
        <v>118</v>
      </c>
      <c r="D65" s="4">
        <f t="shared" si="4"/>
        <v>90</v>
      </c>
      <c r="E65" s="3"/>
      <c r="F65" s="3"/>
      <c r="G65" s="3"/>
      <c r="H65" s="3"/>
      <c r="I65" s="3">
        <v>90</v>
      </c>
      <c r="J65" s="3"/>
      <c r="K65" s="3"/>
      <c r="L65" s="3"/>
      <c r="M65" s="6"/>
      <c r="N65" s="3"/>
      <c r="O65" s="3"/>
      <c r="P65" s="3"/>
      <c r="Q65" s="3"/>
      <c r="R65" s="3"/>
      <c r="S65" s="3"/>
      <c r="T65" s="3"/>
      <c r="U65" s="3"/>
      <c r="V65" s="22" t="s">
        <v>133</v>
      </c>
    </row>
    <row r="66" spans="2:22" ht="14.25">
      <c r="B66" s="19" t="s">
        <v>119</v>
      </c>
      <c r="C66" s="5" t="s">
        <v>118</v>
      </c>
      <c r="D66" s="4">
        <f t="shared" si="4"/>
        <v>50</v>
      </c>
      <c r="E66" s="3"/>
      <c r="F66" s="3"/>
      <c r="G66" s="3"/>
      <c r="H66" s="3"/>
      <c r="I66" s="3">
        <v>50</v>
      </c>
      <c r="J66" s="3"/>
      <c r="K66" s="3"/>
      <c r="L66" s="3"/>
      <c r="M66" s="6"/>
      <c r="N66" s="3"/>
      <c r="O66" s="3"/>
      <c r="P66" s="3"/>
      <c r="Q66" s="3"/>
      <c r="R66" s="3"/>
      <c r="S66" s="3"/>
      <c r="T66" s="3"/>
      <c r="U66" s="3"/>
      <c r="V66" s="23"/>
    </row>
    <row r="67" spans="2:22" ht="14.25">
      <c r="B67" s="19" t="s">
        <v>116</v>
      </c>
      <c r="C67" s="5" t="s">
        <v>118</v>
      </c>
      <c r="D67" s="4">
        <f t="shared" si="4"/>
        <v>60</v>
      </c>
      <c r="E67" s="3"/>
      <c r="F67" s="3"/>
      <c r="G67" s="3"/>
      <c r="H67" s="3"/>
      <c r="I67" s="3">
        <v>60</v>
      </c>
      <c r="J67" s="3"/>
      <c r="K67" s="3"/>
      <c r="L67" s="3"/>
      <c r="M67" s="6"/>
      <c r="N67" s="3"/>
      <c r="O67" s="3"/>
      <c r="P67" s="3"/>
      <c r="Q67" s="3"/>
      <c r="R67" s="3"/>
      <c r="S67" s="3"/>
      <c r="T67" s="3"/>
      <c r="U67" s="3"/>
      <c r="V67" s="23"/>
    </row>
    <row r="68" spans="2:22" ht="14.25">
      <c r="B68" s="19" t="s">
        <v>134</v>
      </c>
      <c r="C68" s="5" t="s">
        <v>118</v>
      </c>
      <c r="D68" s="4">
        <f t="shared" si="4"/>
        <v>37</v>
      </c>
      <c r="E68" s="3"/>
      <c r="F68" s="3"/>
      <c r="G68" s="3"/>
      <c r="H68" s="3"/>
      <c r="I68" s="3">
        <v>37</v>
      </c>
      <c r="J68" s="3"/>
      <c r="K68" s="3"/>
      <c r="L68" s="3"/>
      <c r="M68" s="6"/>
      <c r="N68" s="3"/>
      <c r="O68" s="3"/>
      <c r="P68" s="3"/>
      <c r="Q68" s="3"/>
      <c r="R68" s="3"/>
      <c r="S68" s="3"/>
      <c r="T68" s="3"/>
      <c r="U68" s="3"/>
      <c r="V68" s="24"/>
    </row>
    <row r="69" spans="17:18" ht="14.25">
      <c r="Q69" s="21"/>
      <c r="R69" s="21"/>
    </row>
    <row r="76" spans="10:14" ht="14.25">
      <c r="J76" s="25"/>
      <c r="K76" s="25"/>
      <c r="L76" s="25"/>
      <c r="M76" s="25"/>
      <c r="N76" s="25"/>
    </row>
  </sheetData>
  <mergeCells count="27">
    <mergeCell ref="B1:V1"/>
    <mergeCell ref="B3:C3"/>
    <mergeCell ref="X3:X12"/>
    <mergeCell ref="AC3:AC12"/>
    <mergeCell ref="B4:C4"/>
    <mergeCell ref="D5:D8"/>
    <mergeCell ref="I5:I8"/>
    <mergeCell ref="V5:V8"/>
    <mergeCell ref="V11:V12"/>
    <mergeCell ref="X15:Y15"/>
    <mergeCell ref="X16:Z16"/>
    <mergeCell ref="X17:Z17"/>
    <mergeCell ref="X18:AB18"/>
    <mergeCell ref="X19:Z19"/>
    <mergeCell ref="X20:Z20"/>
    <mergeCell ref="X21:Z21"/>
    <mergeCell ref="X22:Z22"/>
    <mergeCell ref="B35:C35"/>
    <mergeCell ref="V60:V61"/>
    <mergeCell ref="X23:Z23"/>
    <mergeCell ref="X24:Z24"/>
    <mergeCell ref="X25:Z25"/>
    <mergeCell ref="X26:Z26"/>
    <mergeCell ref="V65:V68"/>
    <mergeCell ref="J76:N76"/>
    <mergeCell ref="X27:Z27"/>
    <mergeCell ref="V30:V3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tzxy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</dc:creator>
  <cp:keywords/>
  <dc:description/>
  <cp:lastModifiedBy>xm</cp:lastModifiedBy>
  <dcterms:created xsi:type="dcterms:W3CDTF">2008-06-17T03:02:48Z</dcterms:created>
  <dcterms:modified xsi:type="dcterms:W3CDTF">2008-06-17T03:19:29Z</dcterms:modified>
  <cp:category/>
  <cp:version/>
  <cp:contentType/>
  <cp:contentStatus/>
</cp:coreProperties>
</file>